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勤簿" sheetId="1" state="visible" r:id="rId1"/>
  </sheets>
  <definedNames>
    <definedName name="_xlnm.Print_Area" localSheetId="0">'出勤簿'!$A$1:$H$46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/m/d"/>
    <numFmt numFmtId="165" formatCode="m/d"/>
    <numFmt numFmtId="166" formatCode="[$-411]aaa"/>
    <numFmt numFmtId="167" formatCode="[h]:mm"/>
    <numFmt numFmtId="168" formatCode="0&quot;日&quot;"/>
    <numFmt numFmtId="169" formatCode="#,##0&quot;円&quot;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</font>
    <font>
      <color rgb="00888888"/>
      <sz val="9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4F1EA"/>
      </patternFill>
    </fill>
  </fills>
  <borders count="3">
    <border>
      <left/>
      <right/>
      <top/>
      <bottom/>
      <diagonal/>
    </border>
    <border>
      <bottom style="thin">
        <color rgb="00BBBBBB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164" fontId="0" fillId="0" borderId="2" pivotButton="0" quotePrefix="0" xfId="0"/>
    <xf numFmtId="0" fontId="4" fillId="0" borderId="0" pivotButton="0" quotePrefix="0" xfId="0"/>
    <xf numFmtId="0" fontId="5" fillId="2" borderId="2" applyAlignment="1" pivotButton="0" quotePrefix="0" xfId="0">
      <alignment horizontal="center" vertical="center"/>
    </xf>
    <xf numFmtId="165" fontId="0" fillId="0" borderId="2" applyAlignment="1" pivotButton="0" quotePrefix="0" xfId="0">
      <alignment horizontal="center" vertical="center"/>
    </xf>
    <xf numFmtId="166" fontId="0" fillId="0" borderId="2" applyAlignment="1" pivotButton="0" quotePrefix="0" xfId="0">
      <alignment horizontal="center" vertical="center"/>
    </xf>
    <xf numFmtId="2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2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  <xf numFmtId="0" fontId="3" fillId="0" borderId="0" applyAlignment="1" pivotButton="0" quotePrefix="0" xfId="0">
      <alignment horizontal="right"/>
    </xf>
    <xf numFmtId="168" fontId="3" fillId="0" borderId="2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/>
    </xf>
    <xf numFmtId="2" fontId="3" fillId="0" borderId="2" applyAlignment="1" pivotButton="0" quotePrefix="0" xfId="0">
      <alignment horizontal="center" vertical="center"/>
    </xf>
    <xf numFmtId="3" fontId="3" fillId="0" borderId="2" applyAlignment="1" pivotButton="0" quotePrefix="0" xfId="0">
      <alignment horizontal="center" vertical="center"/>
    </xf>
    <xf numFmtId="169" fontId="3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selection activeCell="A1" sqref="A1"/>
    </sheetView>
  </sheetViews>
  <sheetFormatPr baseColWidth="8" defaultRowHeight="15"/>
  <cols>
    <col width="8" customWidth="1" min="1" max="1"/>
    <col width="6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  <col width="26" customWidth="1" min="8" max="8"/>
  </cols>
  <sheetData>
    <row r="1">
      <c r="A1" s="1" t="inlineStr">
        <is>
          <t>出勤簿</t>
        </is>
      </c>
    </row>
    <row r="2">
      <c r="A2" s="2" t="inlineStr">
        <is>
          <t>氏名</t>
        </is>
      </c>
      <c r="B2" s="3" t="n"/>
      <c r="C2" s="3" t="n"/>
      <c r="D2" s="3" t="n"/>
      <c r="E2" s="2" t="inlineStr">
        <is>
          <t>所属・勤務先</t>
        </is>
      </c>
      <c r="F2" s="3" t="n"/>
      <c r="G2" s="3" t="n"/>
      <c r="H2" s="3" t="n"/>
    </row>
    <row r="3"/>
    <row r="4">
      <c r="A4" s="4" t="inlineStr">
        <is>
          <t>開始日</t>
        </is>
      </c>
      <c r="B4" s="5" t="n"/>
      <c r="C4" s="6" t="inlineStr">
        <is>
          <t>← 期間の初日（末日締めなら1日、20日締めなら21日）を入れると日付と曜日が入ります</t>
        </is>
      </c>
    </row>
    <row r="5"/>
    <row r="6">
      <c r="A6" s="7" t="inlineStr">
        <is>
          <t>日付</t>
        </is>
      </c>
      <c r="B6" s="7" t="inlineStr">
        <is>
          <t>曜日</t>
        </is>
      </c>
      <c r="C6" s="7" t="inlineStr">
        <is>
          <t>出勤</t>
        </is>
      </c>
      <c r="D6" s="7" t="inlineStr">
        <is>
          <t>退勤</t>
        </is>
      </c>
      <c r="E6" s="7" t="inlineStr">
        <is>
          <t>休憩</t>
        </is>
      </c>
      <c r="F6" s="7" t="inlineStr">
        <is>
          <t>実働</t>
        </is>
      </c>
      <c r="G6" s="7" t="inlineStr">
        <is>
          <t>実働（時間）</t>
        </is>
      </c>
      <c r="H6" s="7" t="inlineStr">
        <is>
          <t>備考</t>
        </is>
      </c>
    </row>
    <row r="7" ht="19" customHeight="1">
      <c r="A7" s="8">
        <f>IF($B$4="","",IF($B$4+0&gt;=EDATE($B$4,1),"",$B$4+0))</f>
        <v/>
      </c>
      <c r="B7" s="9">
        <f>IF($B$4="","",IF($B$4+0&gt;=EDATE($B$4,1),"",$B$4+0))</f>
        <v/>
      </c>
      <c r="C7" s="10" t="n"/>
      <c r="D7" s="10" t="n"/>
      <c r="E7" s="10" t="n"/>
      <c r="F7" s="11">
        <f>IF(OR(C7="",D7=""),"",MAX(0,MOD(D7-C7,1)-IF(E7="",0,E7)))</f>
        <v/>
      </c>
      <c r="G7" s="12">
        <f>IF(F7="","",ROUND(F7*24,2))</f>
        <v/>
      </c>
      <c r="H7" s="13" t="n"/>
    </row>
    <row r="8" ht="19" customHeight="1">
      <c r="A8" s="8">
        <f>IF($B$4="","",IF($B$4+1&gt;=EDATE($B$4,1),"",$B$4+1))</f>
        <v/>
      </c>
      <c r="B8" s="9">
        <f>IF($B$4="","",IF($B$4+1&gt;=EDATE($B$4,1),"",$B$4+1))</f>
        <v/>
      </c>
      <c r="C8" s="10" t="n"/>
      <c r="D8" s="10" t="n"/>
      <c r="E8" s="10" t="n"/>
      <c r="F8" s="11">
        <f>IF(OR(C8="",D8=""),"",MAX(0,MOD(D8-C8,1)-IF(E8="",0,E8)))</f>
        <v/>
      </c>
      <c r="G8" s="12">
        <f>IF(F8="","",ROUND(F8*24,2))</f>
        <v/>
      </c>
      <c r="H8" s="13" t="n"/>
    </row>
    <row r="9" ht="19" customHeight="1">
      <c r="A9" s="8">
        <f>IF($B$4="","",IF($B$4+2&gt;=EDATE($B$4,1),"",$B$4+2))</f>
        <v/>
      </c>
      <c r="B9" s="9">
        <f>IF($B$4="","",IF($B$4+2&gt;=EDATE($B$4,1),"",$B$4+2))</f>
        <v/>
      </c>
      <c r="C9" s="10" t="n"/>
      <c r="D9" s="10" t="n"/>
      <c r="E9" s="10" t="n"/>
      <c r="F9" s="11">
        <f>IF(OR(C9="",D9=""),"",MAX(0,MOD(D9-C9,1)-IF(E9="",0,E9)))</f>
        <v/>
      </c>
      <c r="G9" s="12">
        <f>IF(F9="","",ROUND(F9*24,2))</f>
        <v/>
      </c>
      <c r="H9" s="13" t="n"/>
    </row>
    <row r="10" ht="19" customHeight="1">
      <c r="A10" s="8">
        <f>IF($B$4="","",IF($B$4+3&gt;=EDATE($B$4,1),"",$B$4+3))</f>
        <v/>
      </c>
      <c r="B10" s="9">
        <f>IF($B$4="","",IF($B$4+3&gt;=EDATE($B$4,1),"",$B$4+3))</f>
        <v/>
      </c>
      <c r="C10" s="10" t="n"/>
      <c r="D10" s="10" t="n"/>
      <c r="E10" s="10" t="n"/>
      <c r="F10" s="11">
        <f>IF(OR(C10="",D10=""),"",MAX(0,MOD(D10-C10,1)-IF(E10="",0,E10)))</f>
        <v/>
      </c>
      <c r="G10" s="12">
        <f>IF(F10="","",ROUND(F10*24,2))</f>
        <v/>
      </c>
      <c r="H10" s="13" t="n"/>
    </row>
    <row r="11" ht="19" customHeight="1">
      <c r="A11" s="8">
        <f>IF($B$4="","",IF($B$4+4&gt;=EDATE($B$4,1),"",$B$4+4))</f>
        <v/>
      </c>
      <c r="B11" s="9">
        <f>IF($B$4="","",IF($B$4+4&gt;=EDATE($B$4,1),"",$B$4+4))</f>
        <v/>
      </c>
      <c r="C11" s="10" t="n"/>
      <c r="D11" s="10" t="n"/>
      <c r="E11" s="10" t="n"/>
      <c r="F11" s="11">
        <f>IF(OR(C11="",D11=""),"",MAX(0,MOD(D11-C11,1)-IF(E11="",0,E11)))</f>
        <v/>
      </c>
      <c r="G11" s="12">
        <f>IF(F11="","",ROUND(F11*24,2))</f>
        <v/>
      </c>
      <c r="H11" s="13" t="n"/>
    </row>
    <row r="12" ht="19" customHeight="1">
      <c r="A12" s="8">
        <f>IF($B$4="","",IF($B$4+5&gt;=EDATE($B$4,1),"",$B$4+5))</f>
        <v/>
      </c>
      <c r="B12" s="9">
        <f>IF($B$4="","",IF($B$4+5&gt;=EDATE($B$4,1),"",$B$4+5))</f>
        <v/>
      </c>
      <c r="C12" s="10" t="n"/>
      <c r="D12" s="10" t="n"/>
      <c r="E12" s="10" t="n"/>
      <c r="F12" s="11">
        <f>IF(OR(C12="",D12=""),"",MAX(0,MOD(D12-C12,1)-IF(E12="",0,E12)))</f>
        <v/>
      </c>
      <c r="G12" s="12">
        <f>IF(F12="","",ROUND(F12*24,2))</f>
        <v/>
      </c>
      <c r="H12" s="13" t="n"/>
    </row>
    <row r="13" ht="19" customHeight="1">
      <c r="A13" s="8">
        <f>IF($B$4="","",IF($B$4+6&gt;=EDATE($B$4,1),"",$B$4+6))</f>
        <v/>
      </c>
      <c r="B13" s="9">
        <f>IF($B$4="","",IF($B$4+6&gt;=EDATE($B$4,1),"",$B$4+6))</f>
        <v/>
      </c>
      <c r="C13" s="10" t="n"/>
      <c r="D13" s="10" t="n"/>
      <c r="E13" s="10" t="n"/>
      <c r="F13" s="11">
        <f>IF(OR(C13="",D13=""),"",MAX(0,MOD(D13-C13,1)-IF(E13="",0,E13)))</f>
        <v/>
      </c>
      <c r="G13" s="12">
        <f>IF(F13="","",ROUND(F13*24,2))</f>
        <v/>
      </c>
      <c r="H13" s="13" t="n"/>
    </row>
    <row r="14" ht="19" customHeight="1">
      <c r="A14" s="8">
        <f>IF($B$4="","",IF($B$4+7&gt;=EDATE($B$4,1),"",$B$4+7))</f>
        <v/>
      </c>
      <c r="B14" s="9">
        <f>IF($B$4="","",IF($B$4+7&gt;=EDATE($B$4,1),"",$B$4+7))</f>
        <v/>
      </c>
      <c r="C14" s="10" t="n"/>
      <c r="D14" s="10" t="n"/>
      <c r="E14" s="10" t="n"/>
      <c r="F14" s="11">
        <f>IF(OR(C14="",D14=""),"",MAX(0,MOD(D14-C14,1)-IF(E14="",0,E14)))</f>
        <v/>
      </c>
      <c r="G14" s="12">
        <f>IF(F14="","",ROUND(F14*24,2))</f>
        <v/>
      </c>
      <c r="H14" s="13" t="n"/>
    </row>
    <row r="15" ht="19" customHeight="1">
      <c r="A15" s="8">
        <f>IF($B$4="","",IF($B$4+8&gt;=EDATE($B$4,1),"",$B$4+8))</f>
        <v/>
      </c>
      <c r="B15" s="9">
        <f>IF($B$4="","",IF($B$4+8&gt;=EDATE($B$4,1),"",$B$4+8))</f>
        <v/>
      </c>
      <c r="C15" s="10" t="n"/>
      <c r="D15" s="10" t="n"/>
      <c r="E15" s="10" t="n"/>
      <c r="F15" s="11">
        <f>IF(OR(C15="",D15=""),"",MAX(0,MOD(D15-C15,1)-IF(E15="",0,E15)))</f>
        <v/>
      </c>
      <c r="G15" s="12">
        <f>IF(F15="","",ROUND(F15*24,2))</f>
        <v/>
      </c>
      <c r="H15" s="13" t="n"/>
    </row>
    <row r="16" ht="19" customHeight="1">
      <c r="A16" s="8">
        <f>IF($B$4="","",IF($B$4+9&gt;=EDATE($B$4,1),"",$B$4+9))</f>
        <v/>
      </c>
      <c r="B16" s="9">
        <f>IF($B$4="","",IF($B$4+9&gt;=EDATE($B$4,1),"",$B$4+9))</f>
        <v/>
      </c>
      <c r="C16" s="10" t="n"/>
      <c r="D16" s="10" t="n"/>
      <c r="E16" s="10" t="n"/>
      <c r="F16" s="11">
        <f>IF(OR(C16="",D16=""),"",MAX(0,MOD(D16-C16,1)-IF(E16="",0,E16)))</f>
        <v/>
      </c>
      <c r="G16" s="12">
        <f>IF(F16="","",ROUND(F16*24,2))</f>
        <v/>
      </c>
      <c r="H16" s="13" t="n"/>
    </row>
    <row r="17" ht="19" customHeight="1">
      <c r="A17" s="8">
        <f>IF($B$4="","",IF($B$4+10&gt;=EDATE($B$4,1),"",$B$4+10))</f>
        <v/>
      </c>
      <c r="B17" s="9">
        <f>IF($B$4="","",IF($B$4+10&gt;=EDATE($B$4,1),"",$B$4+10))</f>
        <v/>
      </c>
      <c r="C17" s="10" t="n"/>
      <c r="D17" s="10" t="n"/>
      <c r="E17" s="10" t="n"/>
      <c r="F17" s="11">
        <f>IF(OR(C17="",D17=""),"",MAX(0,MOD(D17-C17,1)-IF(E17="",0,E17)))</f>
        <v/>
      </c>
      <c r="G17" s="12">
        <f>IF(F17="","",ROUND(F17*24,2))</f>
        <v/>
      </c>
      <c r="H17" s="13" t="n"/>
    </row>
    <row r="18" ht="19" customHeight="1">
      <c r="A18" s="8">
        <f>IF($B$4="","",IF($B$4+11&gt;=EDATE($B$4,1),"",$B$4+11))</f>
        <v/>
      </c>
      <c r="B18" s="9">
        <f>IF($B$4="","",IF($B$4+11&gt;=EDATE($B$4,1),"",$B$4+11))</f>
        <v/>
      </c>
      <c r="C18" s="10" t="n"/>
      <c r="D18" s="10" t="n"/>
      <c r="E18" s="10" t="n"/>
      <c r="F18" s="11">
        <f>IF(OR(C18="",D18=""),"",MAX(0,MOD(D18-C18,1)-IF(E18="",0,E18)))</f>
        <v/>
      </c>
      <c r="G18" s="12">
        <f>IF(F18="","",ROUND(F18*24,2))</f>
        <v/>
      </c>
      <c r="H18" s="13" t="n"/>
    </row>
    <row r="19" ht="19" customHeight="1">
      <c r="A19" s="8">
        <f>IF($B$4="","",IF($B$4+12&gt;=EDATE($B$4,1),"",$B$4+12))</f>
        <v/>
      </c>
      <c r="B19" s="9">
        <f>IF($B$4="","",IF($B$4+12&gt;=EDATE($B$4,1),"",$B$4+12))</f>
        <v/>
      </c>
      <c r="C19" s="10" t="n"/>
      <c r="D19" s="10" t="n"/>
      <c r="E19" s="10" t="n"/>
      <c r="F19" s="11">
        <f>IF(OR(C19="",D19=""),"",MAX(0,MOD(D19-C19,1)-IF(E19="",0,E19)))</f>
        <v/>
      </c>
      <c r="G19" s="12">
        <f>IF(F19="","",ROUND(F19*24,2))</f>
        <v/>
      </c>
      <c r="H19" s="13" t="n"/>
    </row>
    <row r="20" ht="19" customHeight="1">
      <c r="A20" s="8">
        <f>IF($B$4="","",IF($B$4+13&gt;=EDATE($B$4,1),"",$B$4+13))</f>
        <v/>
      </c>
      <c r="B20" s="9">
        <f>IF($B$4="","",IF($B$4+13&gt;=EDATE($B$4,1),"",$B$4+13))</f>
        <v/>
      </c>
      <c r="C20" s="10" t="n"/>
      <c r="D20" s="10" t="n"/>
      <c r="E20" s="10" t="n"/>
      <c r="F20" s="11">
        <f>IF(OR(C20="",D20=""),"",MAX(0,MOD(D20-C20,1)-IF(E20="",0,E20)))</f>
        <v/>
      </c>
      <c r="G20" s="12">
        <f>IF(F20="","",ROUND(F20*24,2))</f>
        <v/>
      </c>
      <c r="H20" s="13" t="n"/>
    </row>
    <row r="21" ht="19" customHeight="1">
      <c r="A21" s="8">
        <f>IF($B$4="","",IF($B$4+14&gt;=EDATE($B$4,1),"",$B$4+14))</f>
        <v/>
      </c>
      <c r="B21" s="9">
        <f>IF($B$4="","",IF($B$4+14&gt;=EDATE($B$4,1),"",$B$4+14))</f>
        <v/>
      </c>
      <c r="C21" s="10" t="n"/>
      <c r="D21" s="10" t="n"/>
      <c r="E21" s="10" t="n"/>
      <c r="F21" s="11">
        <f>IF(OR(C21="",D21=""),"",MAX(0,MOD(D21-C21,1)-IF(E21="",0,E21)))</f>
        <v/>
      </c>
      <c r="G21" s="12">
        <f>IF(F21="","",ROUND(F21*24,2))</f>
        <v/>
      </c>
      <c r="H21" s="13" t="n"/>
    </row>
    <row r="22" ht="19" customHeight="1">
      <c r="A22" s="8">
        <f>IF($B$4="","",IF($B$4+15&gt;=EDATE($B$4,1),"",$B$4+15))</f>
        <v/>
      </c>
      <c r="B22" s="9">
        <f>IF($B$4="","",IF($B$4+15&gt;=EDATE($B$4,1),"",$B$4+15))</f>
        <v/>
      </c>
      <c r="C22" s="10" t="n"/>
      <c r="D22" s="10" t="n"/>
      <c r="E22" s="10" t="n"/>
      <c r="F22" s="11">
        <f>IF(OR(C22="",D22=""),"",MAX(0,MOD(D22-C22,1)-IF(E22="",0,E22)))</f>
        <v/>
      </c>
      <c r="G22" s="12">
        <f>IF(F22="","",ROUND(F22*24,2))</f>
        <v/>
      </c>
      <c r="H22" s="13" t="n"/>
    </row>
    <row r="23" ht="19" customHeight="1">
      <c r="A23" s="8">
        <f>IF($B$4="","",IF($B$4+16&gt;=EDATE($B$4,1),"",$B$4+16))</f>
        <v/>
      </c>
      <c r="B23" s="9">
        <f>IF($B$4="","",IF($B$4+16&gt;=EDATE($B$4,1),"",$B$4+16))</f>
        <v/>
      </c>
      <c r="C23" s="10" t="n"/>
      <c r="D23" s="10" t="n"/>
      <c r="E23" s="10" t="n"/>
      <c r="F23" s="11">
        <f>IF(OR(C23="",D23=""),"",MAX(0,MOD(D23-C23,1)-IF(E23="",0,E23)))</f>
        <v/>
      </c>
      <c r="G23" s="12">
        <f>IF(F23="","",ROUND(F23*24,2))</f>
        <v/>
      </c>
      <c r="H23" s="13" t="n"/>
    </row>
    <row r="24" ht="19" customHeight="1">
      <c r="A24" s="8">
        <f>IF($B$4="","",IF($B$4+17&gt;=EDATE($B$4,1),"",$B$4+17))</f>
        <v/>
      </c>
      <c r="B24" s="9">
        <f>IF($B$4="","",IF($B$4+17&gt;=EDATE($B$4,1),"",$B$4+17))</f>
        <v/>
      </c>
      <c r="C24" s="10" t="n"/>
      <c r="D24" s="10" t="n"/>
      <c r="E24" s="10" t="n"/>
      <c r="F24" s="11">
        <f>IF(OR(C24="",D24=""),"",MAX(0,MOD(D24-C24,1)-IF(E24="",0,E24)))</f>
        <v/>
      </c>
      <c r="G24" s="12">
        <f>IF(F24="","",ROUND(F24*24,2))</f>
        <v/>
      </c>
      <c r="H24" s="13" t="n"/>
    </row>
    <row r="25" ht="19" customHeight="1">
      <c r="A25" s="8">
        <f>IF($B$4="","",IF($B$4+18&gt;=EDATE($B$4,1),"",$B$4+18))</f>
        <v/>
      </c>
      <c r="B25" s="9">
        <f>IF($B$4="","",IF($B$4+18&gt;=EDATE($B$4,1),"",$B$4+18))</f>
        <v/>
      </c>
      <c r="C25" s="10" t="n"/>
      <c r="D25" s="10" t="n"/>
      <c r="E25" s="10" t="n"/>
      <c r="F25" s="11">
        <f>IF(OR(C25="",D25=""),"",MAX(0,MOD(D25-C25,1)-IF(E25="",0,E25)))</f>
        <v/>
      </c>
      <c r="G25" s="12">
        <f>IF(F25="","",ROUND(F25*24,2))</f>
        <v/>
      </c>
      <c r="H25" s="13" t="n"/>
    </row>
    <row r="26" ht="19" customHeight="1">
      <c r="A26" s="8">
        <f>IF($B$4="","",IF($B$4+19&gt;=EDATE($B$4,1),"",$B$4+19))</f>
        <v/>
      </c>
      <c r="B26" s="9">
        <f>IF($B$4="","",IF($B$4+19&gt;=EDATE($B$4,1),"",$B$4+19))</f>
        <v/>
      </c>
      <c r="C26" s="10" t="n"/>
      <c r="D26" s="10" t="n"/>
      <c r="E26" s="10" t="n"/>
      <c r="F26" s="11">
        <f>IF(OR(C26="",D26=""),"",MAX(0,MOD(D26-C26,1)-IF(E26="",0,E26)))</f>
        <v/>
      </c>
      <c r="G26" s="12">
        <f>IF(F26="","",ROUND(F26*24,2))</f>
        <v/>
      </c>
      <c r="H26" s="13" t="n"/>
    </row>
    <row r="27" ht="19" customHeight="1">
      <c r="A27" s="8">
        <f>IF($B$4="","",IF($B$4+20&gt;=EDATE($B$4,1),"",$B$4+20))</f>
        <v/>
      </c>
      <c r="B27" s="9">
        <f>IF($B$4="","",IF($B$4+20&gt;=EDATE($B$4,1),"",$B$4+20))</f>
        <v/>
      </c>
      <c r="C27" s="10" t="n"/>
      <c r="D27" s="10" t="n"/>
      <c r="E27" s="10" t="n"/>
      <c r="F27" s="11">
        <f>IF(OR(C27="",D27=""),"",MAX(0,MOD(D27-C27,1)-IF(E27="",0,E27)))</f>
        <v/>
      </c>
      <c r="G27" s="12">
        <f>IF(F27="","",ROUND(F27*24,2))</f>
        <v/>
      </c>
      <c r="H27" s="13" t="n"/>
    </row>
    <row r="28" ht="19" customHeight="1">
      <c r="A28" s="8">
        <f>IF($B$4="","",IF($B$4+21&gt;=EDATE($B$4,1),"",$B$4+21))</f>
        <v/>
      </c>
      <c r="B28" s="9">
        <f>IF($B$4="","",IF($B$4+21&gt;=EDATE($B$4,1),"",$B$4+21))</f>
        <v/>
      </c>
      <c r="C28" s="10" t="n"/>
      <c r="D28" s="10" t="n"/>
      <c r="E28" s="10" t="n"/>
      <c r="F28" s="11">
        <f>IF(OR(C28="",D28=""),"",MAX(0,MOD(D28-C28,1)-IF(E28="",0,E28)))</f>
        <v/>
      </c>
      <c r="G28" s="12">
        <f>IF(F28="","",ROUND(F28*24,2))</f>
        <v/>
      </c>
      <c r="H28" s="13" t="n"/>
    </row>
    <row r="29" ht="19" customHeight="1">
      <c r="A29" s="8">
        <f>IF($B$4="","",IF($B$4+22&gt;=EDATE($B$4,1),"",$B$4+22))</f>
        <v/>
      </c>
      <c r="B29" s="9">
        <f>IF($B$4="","",IF($B$4+22&gt;=EDATE($B$4,1),"",$B$4+22))</f>
        <v/>
      </c>
      <c r="C29" s="10" t="n"/>
      <c r="D29" s="10" t="n"/>
      <c r="E29" s="10" t="n"/>
      <c r="F29" s="11">
        <f>IF(OR(C29="",D29=""),"",MAX(0,MOD(D29-C29,1)-IF(E29="",0,E29)))</f>
        <v/>
      </c>
      <c r="G29" s="12">
        <f>IF(F29="","",ROUND(F29*24,2))</f>
        <v/>
      </c>
      <c r="H29" s="13" t="n"/>
    </row>
    <row r="30" ht="19" customHeight="1">
      <c r="A30" s="8">
        <f>IF($B$4="","",IF($B$4+23&gt;=EDATE($B$4,1),"",$B$4+23))</f>
        <v/>
      </c>
      <c r="B30" s="9">
        <f>IF($B$4="","",IF($B$4+23&gt;=EDATE($B$4,1),"",$B$4+23))</f>
        <v/>
      </c>
      <c r="C30" s="10" t="n"/>
      <c r="D30" s="10" t="n"/>
      <c r="E30" s="10" t="n"/>
      <c r="F30" s="11">
        <f>IF(OR(C30="",D30=""),"",MAX(0,MOD(D30-C30,1)-IF(E30="",0,E30)))</f>
        <v/>
      </c>
      <c r="G30" s="12">
        <f>IF(F30="","",ROUND(F30*24,2))</f>
        <v/>
      </c>
      <c r="H30" s="13" t="n"/>
    </row>
    <row r="31" ht="19" customHeight="1">
      <c r="A31" s="8">
        <f>IF($B$4="","",IF($B$4+24&gt;=EDATE($B$4,1),"",$B$4+24))</f>
        <v/>
      </c>
      <c r="B31" s="9">
        <f>IF($B$4="","",IF($B$4+24&gt;=EDATE($B$4,1),"",$B$4+24))</f>
        <v/>
      </c>
      <c r="C31" s="10" t="n"/>
      <c r="D31" s="10" t="n"/>
      <c r="E31" s="10" t="n"/>
      <c r="F31" s="11">
        <f>IF(OR(C31="",D31=""),"",MAX(0,MOD(D31-C31,1)-IF(E31="",0,E31)))</f>
        <v/>
      </c>
      <c r="G31" s="12">
        <f>IF(F31="","",ROUND(F31*24,2))</f>
        <v/>
      </c>
      <c r="H31" s="13" t="n"/>
    </row>
    <row r="32" ht="19" customHeight="1">
      <c r="A32" s="8">
        <f>IF($B$4="","",IF($B$4+25&gt;=EDATE($B$4,1),"",$B$4+25))</f>
        <v/>
      </c>
      <c r="B32" s="9">
        <f>IF($B$4="","",IF($B$4+25&gt;=EDATE($B$4,1),"",$B$4+25))</f>
        <v/>
      </c>
      <c r="C32" s="10" t="n"/>
      <c r="D32" s="10" t="n"/>
      <c r="E32" s="10" t="n"/>
      <c r="F32" s="11">
        <f>IF(OR(C32="",D32=""),"",MAX(0,MOD(D32-C32,1)-IF(E32="",0,E32)))</f>
        <v/>
      </c>
      <c r="G32" s="12">
        <f>IF(F32="","",ROUND(F32*24,2))</f>
        <v/>
      </c>
      <c r="H32" s="13" t="n"/>
    </row>
    <row r="33" ht="19" customHeight="1">
      <c r="A33" s="8">
        <f>IF($B$4="","",IF($B$4+26&gt;=EDATE($B$4,1),"",$B$4+26))</f>
        <v/>
      </c>
      <c r="B33" s="9">
        <f>IF($B$4="","",IF($B$4+26&gt;=EDATE($B$4,1),"",$B$4+26))</f>
        <v/>
      </c>
      <c r="C33" s="10" t="n"/>
      <c r="D33" s="10" t="n"/>
      <c r="E33" s="10" t="n"/>
      <c r="F33" s="11">
        <f>IF(OR(C33="",D33=""),"",MAX(0,MOD(D33-C33,1)-IF(E33="",0,E33)))</f>
        <v/>
      </c>
      <c r="G33" s="12">
        <f>IF(F33="","",ROUND(F33*24,2))</f>
        <v/>
      </c>
      <c r="H33" s="13" t="n"/>
    </row>
    <row r="34" ht="19" customHeight="1">
      <c r="A34" s="8">
        <f>IF($B$4="","",IF($B$4+27&gt;=EDATE($B$4,1),"",$B$4+27))</f>
        <v/>
      </c>
      <c r="B34" s="9">
        <f>IF($B$4="","",IF($B$4+27&gt;=EDATE($B$4,1),"",$B$4+27))</f>
        <v/>
      </c>
      <c r="C34" s="10" t="n"/>
      <c r="D34" s="10" t="n"/>
      <c r="E34" s="10" t="n"/>
      <c r="F34" s="11">
        <f>IF(OR(C34="",D34=""),"",MAX(0,MOD(D34-C34,1)-IF(E34="",0,E34)))</f>
        <v/>
      </c>
      <c r="G34" s="12">
        <f>IF(F34="","",ROUND(F34*24,2))</f>
        <v/>
      </c>
      <c r="H34" s="13" t="n"/>
    </row>
    <row r="35" ht="19" customHeight="1">
      <c r="A35" s="8">
        <f>IF($B$4="","",IF($B$4+28&gt;=EDATE($B$4,1),"",$B$4+28))</f>
        <v/>
      </c>
      <c r="B35" s="9">
        <f>IF($B$4="","",IF($B$4+28&gt;=EDATE($B$4,1),"",$B$4+28))</f>
        <v/>
      </c>
      <c r="C35" s="10" t="n"/>
      <c r="D35" s="10" t="n"/>
      <c r="E35" s="10" t="n"/>
      <c r="F35" s="11">
        <f>IF(OR(C35="",D35=""),"",MAX(0,MOD(D35-C35,1)-IF(E35="",0,E35)))</f>
        <v/>
      </c>
      <c r="G35" s="12">
        <f>IF(F35="","",ROUND(F35*24,2))</f>
        <v/>
      </c>
      <c r="H35" s="13" t="n"/>
    </row>
    <row r="36" ht="19" customHeight="1">
      <c r="A36" s="8">
        <f>IF($B$4="","",IF($B$4+29&gt;=EDATE($B$4,1),"",$B$4+29))</f>
        <v/>
      </c>
      <c r="B36" s="9">
        <f>IF($B$4="","",IF($B$4+29&gt;=EDATE($B$4,1),"",$B$4+29))</f>
        <v/>
      </c>
      <c r="C36" s="10" t="n"/>
      <c r="D36" s="10" t="n"/>
      <c r="E36" s="10" t="n"/>
      <c r="F36" s="11">
        <f>IF(OR(C36="",D36=""),"",MAX(0,MOD(D36-C36,1)-IF(E36="",0,E36)))</f>
        <v/>
      </c>
      <c r="G36" s="12">
        <f>IF(F36="","",ROUND(F36*24,2))</f>
        <v/>
      </c>
      <c r="H36" s="13" t="n"/>
    </row>
    <row r="37" ht="19" customHeight="1">
      <c r="A37" s="8">
        <f>IF($B$4="","",IF($B$4+30&gt;=EDATE($B$4,1),"",$B$4+30))</f>
        <v/>
      </c>
      <c r="B37" s="9">
        <f>IF($B$4="","",IF($B$4+30&gt;=EDATE($B$4,1),"",$B$4+30))</f>
        <v/>
      </c>
      <c r="C37" s="10" t="n"/>
      <c r="D37" s="10" t="n"/>
      <c r="E37" s="10" t="n"/>
      <c r="F37" s="11">
        <f>IF(OR(C37="",D37=""),"",MAX(0,MOD(D37-C37,1)-IF(E37="",0,E37)))</f>
        <v/>
      </c>
      <c r="G37" s="12">
        <f>IF(F37="","",ROUND(F37*24,2))</f>
        <v/>
      </c>
      <c r="H37" s="13" t="n"/>
    </row>
    <row r="38">
      <c r="A38" s="14" t="inlineStr">
        <is>
          <t>出勤日数</t>
        </is>
      </c>
      <c r="F38" s="15">
        <f>COUNT(F7:F37)</f>
        <v/>
      </c>
    </row>
    <row r="39">
      <c r="A39" s="14" t="inlineStr">
        <is>
          <t>実働時間 合計</t>
        </is>
      </c>
      <c r="F39" s="16">
        <f>SUM(F7:F37)</f>
        <v/>
      </c>
      <c r="G39" s="17">
        <f>ROUND(F39*24,2)</f>
        <v/>
      </c>
    </row>
    <row r="40">
      <c r="A40" s="14" t="inlineStr">
        <is>
          <t>時給（任意・円）</t>
        </is>
      </c>
      <c r="F40" s="18" t="n"/>
    </row>
    <row r="41">
      <c r="A41" s="14" t="inlineStr">
        <is>
          <t>支給額の目安（割増分・控除の前）</t>
        </is>
      </c>
      <c r="F41" s="19">
        <f>IF(F40="","",ROUND(G39*F40,0))</f>
        <v/>
      </c>
    </row>
    <row r="42"/>
    <row r="43" ht="26" customHeight="1">
      <c r="A43" s="3" t="n"/>
      <c r="B43" s="3" t="n"/>
      <c r="C43" s="3" t="n"/>
      <c r="E43" s="3" t="n"/>
      <c r="F43" s="3" t="n"/>
      <c r="G43" s="3" t="n"/>
    </row>
    <row r="44">
      <c r="A44" s="2" t="inlineStr">
        <is>
          <t>本人確認</t>
        </is>
      </c>
      <c r="E44" s="2" t="inlineStr">
        <is>
          <t>管理者確認</t>
        </is>
      </c>
    </row>
    <row r="45"/>
    <row r="46">
      <c r="A46" s="6" t="inlineStr">
        <is>
          <t>cairnware.com/shukkinbo で作成（無料の出勤簿テンプレート）</t>
        </is>
      </c>
    </row>
  </sheetData>
  <mergeCells count="8">
    <mergeCell ref="A39:E39"/>
    <mergeCell ref="A38:E38"/>
    <mergeCell ref="A43:C43"/>
    <mergeCell ref="A41:E41"/>
    <mergeCell ref="F2:H2"/>
    <mergeCell ref="E43:G43"/>
    <mergeCell ref="A40:E40"/>
    <mergeCell ref="B2:D2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Cairnware</dc:creator>
  <dc:title xmlns:dc="http://purl.org/dc/elements/1.1/">出勤簿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